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ОК\ООК 2021 СКС\СКС-2344 Толстолобики\ЗК СКС-2344\"/>
    </mc:Choice>
  </mc:AlternateContent>
  <bookViews>
    <workbookView xWindow="0" yWindow="0" windowWidth="28800" windowHeight="11745" tabRatio="500"/>
  </bookViews>
  <sheets>
    <sheet name="Обоснование" sheetId="1" r:id="rId1"/>
  </sheets>
  <externalReferences>
    <externalReference r:id="rId2"/>
    <externalReference r:id="rId3"/>
    <externalReference r:id="rId4"/>
    <externalReference r:id="rId5"/>
  </externalReferences>
  <definedNames>
    <definedName name="ДА_НЕТ">[1]Прочее!$A$2:$A$3</definedName>
    <definedName name="длолдо">[2]ОКЕИ!$A$3:$A$116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[3]Прочее!$A$2:$A$3</definedName>
    <definedName name="_xlnm.Print_Area" localSheetId="0">Обоснование!$A$1:$AD$43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[4]Справочник!$C$2:$C$13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A19" i="1" l="1"/>
  <c r="K19" i="1"/>
  <c r="AB19" i="1" s="1"/>
  <c r="AD19" i="1" l="1"/>
  <c r="AC19" i="1"/>
  <c r="AC20" i="1" s="1"/>
</calcChain>
</file>

<file path=xl/comments1.xml><?xml version="1.0" encoding="utf-8"?>
<comments xmlns="http://schemas.openxmlformats.org/spreadsheetml/2006/main">
  <authors>
    <author/>
  </authors>
  <commentList>
    <comment ref="Q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<sst xmlns="http://schemas.openxmlformats.org/spreadsheetml/2006/main" count="86" uniqueCount="81">
  <si>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</si>
  <si>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</si>
  <si>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</si>
  <si>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</si>
  <si>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</si>
  <si>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</si>
  <si>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</si>
  <si>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</si>
  <si>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</si>
  <si>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</si>
  <si>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Оказание услуг по подготовке к поверке, поверке весоизмерительных СИ  на 2022 год</t>
  </si>
  <si>
    <t>Место поставки, выполнения работ или оказания услуг</t>
  </si>
  <si>
    <t>г. Самара, производственные обьекты Заказчика, производственная база Исполнителя</t>
  </si>
  <si>
    <t>Указать доп.затраты включаемые в цену договора (транспортные расходы, повышенная гарантия, обучение и т.п.)</t>
  </si>
  <si>
    <t>Транспортные расходы Исполнителя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</si>
  <si>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</si>
  <si>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</si>
  <si>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</si>
  <si>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</si>
  <si>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</si>
  <si>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</si>
  <si>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_____г. к уровню цен _____г.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</si>
  <si>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</si>
  <si>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</si>
  <si>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</si>
  <si>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</si>
  <si>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</si>
  <si>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</si>
  <si>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</si>
  <si>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</si>
  <si>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</si>
  <si>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</si>
  <si>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</si>
  <si>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</si>
  <si>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</si>
  <si>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</si>
  <si>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</si>
  <si>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</si>
  <si>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</si>
  <si>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</si>
  <si>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</si>
  <si>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</si>
  <si>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</si>
  <si>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</si>
  <si>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</si>
  <si>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</si>
  <si>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</si>
  <si>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</si>
  <si>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</si>
  <si>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</si>
  <si>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</si>
  <si>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</si>
  <si>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</si>
  <si>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</si>
  <si>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</si>
  <si>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</si>
  <si>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</si>
  <si>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</si>
  <si>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</si>
  <si>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</si>
  <si>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</si>
  <si>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</si>
  <si>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 xml:space="preserve"> </t>
  </si>
  <si>
    <r>
      <rPr>
        <sz val="10"/>
        <color rgb="FF000000"/>
        <rFont val="Times New Roman"/>
        <family val="1"/>
        <charset val="204"/>
      </rPr>
      <t>Реализация мероприятий по восстановлению водных и биоресурсов (и</t>
    </r>
    <r>
      <rPr>
        <sz val="10"/>
        <rFont val="Times New Roman"/>
        <family val="1"/>
        <charset val="204"/>
      </rPr>
      <t>скусственное воспроизводство водных биоресурсов: разовый выпуск в Саратовское водохранилище – сеголетков толстолобиков средней штучной навеской 25 г в количестве 225941 экз., общей биомассой не менее 5648,525 кг (в счет возмещения нанесенного ущерба в результате  забора воды водозаборами НФС-1 и НФС-2 из Саратовского водохранилища за 2022г.)</t>
    </r>
  </si>
  <si>
    <t>шт.</t>
  </si>
  <si>
    <t>Общая НМЦ договора установлена Заказчиком</t>
  </si>
  <si>
    <t>Приложения:</t>
  </si>
  <si>
    <t>1. КП РО «Свято-Богородичный Казанский мужской монастырь»</t>
  </si>
  <si>
    <t>2. КП ООО «Главрыба»</t>
  </si>
  <si>
    <t>3. КП ИП Кретов Вячеслав Сергеевич</t>
  </si>
  <si>
    <t>Исполнитель:</t>
  </si>
  <si>
    <t>дата</t>
  </si>
  <si>
    <t>должность</t>
  </si>
  <si>
    <t>подпись</t>
  </si>
  <si>
    <t>Руководитель подразделения снабжения:</t>
  </si>
  <si>
    <t>Начальник УМТС</t>
  </si>
  <si>
    <t>Аблякимов Р.Э,</t>
  </si>
  <si>
    <t>Примечание -  пояснение в случае отсутствия возможности использовать ценовую информацию из 3-х источников:</t>
  </si>
  <si>
    <t>Поставщик 1</t>
  </si>
  <si>
    <t>Поставщик 2</t>
  </si>
  <si>
    <t>Поставщик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</si>
</sst>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_ ;\-#,##0.00\ "/>
    <numFmt numFmtId="165" formatCode="#,##0.000"/>
    <numFmt numFmtId="166" formatCode="dd/mm/yy;@"/>
    <numFmt numFmtId="167" formatCode="_-* #,##0.00_р_._-;\-* #,##0.00_р_._-;_-* \-??_р_._-;_-@_-"/>
    <numFmt numFmtId="168" formatCode="[$-419]dd/mm/yyyy"/>
  </numFmts>
  <fonts count="19" x14ac:knownFonts="1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1"/>
      <color rgb="FF000000"/>
      <name val="Calibri"/>
      <family val="2"/>
      <charset val="1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1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167" fontId="18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3" fillId="0" borderId="0"/>
  </cellStyleXfs>
  <cellXfs count="66">
    <xf numFmtId="0" fontId="0" fillId="0" borderId="0" xfId="0"/>
    <xf numFmtId="0" fontId="4" fillId="0" borderId="8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68" fontId="4" fillId="0" borderId="5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7" fillId="0" borderId="3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 applyBorder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left" vertical="center"/>
    </xf>
    <xf numFmtId="164" fontId="4" fillId="0" borderId="0" xfId="0" applyNumberFormat="1" applyFont="1"/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13" fillId="4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166" fontId="7" fillId="0" borderId="2" xfId="0" applyNumberFormat="1" applyFont="1" applyBorder="1" applyAlignment="1">
      <alignment horizontal="center" vertical="center" wrapText="1"/>
    </xf>
    <xf numFmtId="164" fontId="14" fillId="4" borderId="1" xfId="1" applyNumberFormat="1" applyFont="1" applyFill="1" applyBorder="1" applyAlignment="1" applyProtection="1">
      <alignment horizontal="center" vertical="center" wrapText="1"/>
    </xf>
    <xf numFmtId="164" fontId="4" fillId="4" borderId="1" xfId="1" applyNumberFormat="1" applyFont="1" applyFill="1" applyBorder="1" applyAlignment="1" applyProtection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15" fillId="0" borderId="1" xfId="6" applyFont="1" applyBorder="1" applyAlignment="1">
      <alignment horizontal="left" vertical="center" wrapText="1"/>
    </xf>
    <xf numFmtId="165" fontId="4" fillId="0" borderId="5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166" fontId="4" fillId="0" borderId="2" xfId="0" applyNumberFormat="1" applyFont="1" applyBorder="1" applyAlignment="1">
      <alignment horizontal="center" vertical="center" wrapText="1"/>
    </xf>
    <xf numFmtId="164" fontId="14" fillId="0" borderId="1" xfId="1" applyNumberFormat="1" applyFont="1" applyBorder="1" applyAlignment="1" applyProtection="1">
      <alignment horizontal="center" vertical="center" wrapText="1"/>
    </xf>
    <xf numFmtId="164" fontId="4" fillId="0" borderId="1" xfId="1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7" fillId="0" borderId="7" xfId="0" applyFont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/>
    </xf>
    <xf numFmtId="0" fontId="5" fillId="0" borderId="0" xfId="0" applyFont="1"/>
    <xf numFmtId="0" fontId="7" fillId="0" borderId="0" xfId="0" applyFont="1"/>
    <xf numFmtId="168" fontId="4" fillId="0" borderId="5" xfId="0" applyNumberFormat="1" applyFont="1" applyBorder="1" applyAlignment="1">
      <alignment horizontal="center"/>
    </xf>
    <xf numFmtId="0" fontId="4" fillId="0" borderId="0" xfId="0" applyFont="1" applyBorder="1" applyAlignment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4" fillId="0" borderId="8" xfId="0" applyFont="1" applyBorder="1" applyAlignment="1">
      <alignment horizontal="center"/>
    </xf>
    <xf numFmtId="0" fontId="4" fillId="0" borderId="0" xfId="0" applyFont="1" applyAlignment="1">
      <alignment horizontal="center"/>
    </xf>
  </cellXfs>
  <cellStyles count="7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Обычный 6" xfId="6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19440</xdr:colOff>
      <xdr:row>17</xdr:row>
      <xdr:rowOff>47880</xdr:rowOff>
    </xdr:from>
    <xdr:to>
      <xdr:col>29</xdr:col>
      <xdr:colOff>596520</xdr:colOff>
      <xdr:row>17</xdr:row>
      <xdr:rowOff>408600</xdr:rowOff>
    </xdr:to>
    <xdr:pic>
      <xdr:nvPicPr>
        <xdr:cNvPr id="2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6649720" y="5029200"/>
          <a:ext cx="1484640" cy="3607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28</xdr:col>
      <xdr:colOff>267120</xdr:colOff>
      <xdr:row>16</xdr:row>
      <xdr:rowOff>47520</xdr:rowOff>
    </xdr:from>
    <xdr:to>
      <xdr:col>28</xdr:col>
      <xdr:colOff>418320</xdr:colOff>
      <xdr:row>17</xdr:row>
      <xdr:rowOff>75240</xdr:rowOff>
    </xdr:to>
    <xdr:pic>
      <xdr:nvPicPr>
        <xdr:cNvPr id="3" name="Picture 6"/>
        <xdr:cNvPicPr/>
      </xdr:nvPicPr>
      <xdr:blipFill>
        <a:blip xmlns:r="http://schemas.openxmlformats.org/officeDocument/2006/relationships" r:embed="rId2"/>
        <a:stretch/>
      </xdr:blipFill>
      <xdr:spPr>
        <a:xfrm>
          <a:off x="26897400" y="4829040"/>
          <a:ext cx="151200" cy="227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28</xdr:col>
      <xdr:colOff>70200</xdr:colOff>
      <xdr:row>17</xdr:row>
      <xdr:rowOff>435600</xdr:rowOff>
    </xdr:from>
    <xdr:to>
      <xdr:col>29</xdr:col>
      <xdr:colOff>2160</xdr:colOff>
      <xdr:row>17</xdr:row>
      <xdr:rowOff>435960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26700480" y="5416920"/>
          <a:ext cx="83952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28</xdr:col>
      <xdr:colOff>70200</xdr:colOff>
      <xdr:row>18</xdr:row>
      <xdr:rowOff>435240</xdr:rowOff>
    </xdr:from>
    <xdr:to>
      <xdr:col>29</xdr:col>
      <xdr:colOff>2160</xdr:colOff>
      <xdr:row>18</xdr:row>
      <xdr:rowOff>435600</xdr:rowOff>
    </xdr:to>
    <xdr:pic>
      <xdr:nvPicPr>
        <xdr:cNvPr id="5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26700480" y="5902560"/>
          <a:ext cx="83952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28</xdr:col>
      <xdr:colOff>70200</xdr:colOff>
      <xdr:row>18</xdr:row>
      <xdr:rowOff>435240</xdr:rowOff>
    </xdr:from>
    <xdr:to>
      <xdr:col>29</xdr:col>
      <xdr:colOff>2160</xdr:colOff>
      <xdr:row>18</xdr:row>
      <xdr:rowOff>435600</xdr:rowOff>
    </xdr:to>
    <xdr:pic>
      <xdr:nvPicPr>
        <xdr:cNvPr id="6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26700480" y="5902560"/>
          <a:ext cx="83952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28</xdr:col>
      <xdr:colOff>70560</xdr:colOff>
      <xdr:row>20</xdr:row>
      <xdr:rowOff>131400</xdr:rowOff>
    </xdr:from>
    <xdr:to>
      <xdr:col>29</xdr:col>
      <xdr:colOff>2160</xdr:colOff>
      <xdr:row>20</xdr:row>
      <xdr:rowOff>131760</xdr:rowOff>
    </xdr:to>
    <xdr:pic>
      <xdr:nvPicPr>
        <xdr:cNvPr id="7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26700840" y="7724520"/>
          <a:ext cx="83916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685800</xdr:colOff>
      <xdr:row>30</xdr:row>
      <xdr:rowOff>142875</xdr:rowOff>
    </xdr:to>
    <xdr:sp macro="" textlink="">
      <xdr:nvSpPr>
        <xdr:cNvPr id="103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685800</xdr:colOff>
      <xdr:row>30</xdr:row>
      <xdr:rowOff>142875</xdr:rowOff>
    </xdr:to>
    <xdr:sp macro="" textlink="">
      <xdr:nvSpPr>
        <xdr:cNvPr id="103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685800</xdr:colOff>
      <xdr:row>30</xdr:row>
      <xdr:rowOff>142875</xdr:rowOff>
    </xdr:to>
    <xdr:sp macro="" textlink="">
      <xdr:nvSpPr>
        <xdr:cNvPr id="103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685800</xdr:colOff>
      <xdr:row>30</xdr:row>
      <xdr:rowOff>142875</xdr:rowOff>
    </xdr:to>
    <xdr:sp macro="" textlink="">
      <xdr:nvSpPr>
        <xdr:cNvPr id="102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685800</xdr:colOff>
      <xdr:row>30</xdr:row>
      <xdr:rowOff>142875</xdr:rowOff>
    </xdr:to>
    <xdr:sp macro="" textlink="">
      <xdr:nvSpPr>
        <xdr:cNvPr id="102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Documents%20and%20Settings\dipe7\&#1052;&#1086;&#1080;%20&#1076;&#1086;&#1082;&#1091;&#1084;&#1077;&#1085;&#1090;&#1099;\&#1085;&#1072;%202014-2015%20&#1087;&#1086;%20&#1048;&#105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Лист3"/>
      <sheetName val="статусы"/>
      <sheetName val="ТОВ. ПОДГРУППЫ"/>
      <sheetName val="спис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K41"/>
  <sheetViews>
    <sheetView tabSelected="1" view="pageBreakPreview" zoomScale="70" zoomScaleNormal="70" zoomScaleSheetLayoutView="70" zoomScalePageLayoutView="80" workbookViewId="0">
      <pane xSplit="3" ySplit="17" topLeftCell="D18" activePane="bottomRight" state="frozen"/>
      <selection pane="topRight" activeCell="M1" sqref="M1"/>
      <selection pane="bottomLeft" activeCell="A19" sqref="A19"/>
      <selection pane="bottomRight" activeCell="L5" sqref="L5"/>
    </sheetView>
  </sheetViews>
  <sheetFormatPr defaultColWidth="8.85546875" defaultRowHeight="12.75" x14ac:dyDescent="0.2"/>
  <cols>
    <col min="1" max="1" width="4.42578125" style="15" customWidth="1"/>
    <col min="2" max="2" width="10" style="15" customWidth="1"/>
    <col min="3" max="3" width="38.5703125" style="15" customWidth="1"/>
    <col min="4" max="4" width="8.28515625" style="15" customWidth="1"/>
    <col min="5" max="5" width="12.28515625" style="15" customWidth="1"/>
    <col min="6" max="8" width="10.85546875" style="15" customWidth="1"/>
    <col min="9" max="9" width="14.7109375" style="15" customWidth="1"/>
    <col min="10" max="10" width="14.42578125" style="15" customWidth="1"/>
    <col min="11" max="11" width="27.5703125" style="15" customWidth="1"/>
    <col min="12" max="26" width="12.7109375" style="15" customWidth="1"/>
    <col min="27" max="27" width="14.7109375" style="15" customWidth="1"/>
    <col min="28" max="28" width="12" style="15" customWidth="1"/>
    <col min="29" max="29" width="12.85546875" style="15" customWidth="1"/>
    <col min="30" max="30" width="14.28515625" style="15" customWidth="1"/>
    <col min="31" max="31" width="16.85546875" style="15" customWidth="1"/>
    <col min="32" max="1025" width="8.85546875" style="15"/>
  </cols>
  <sheetData>
    <row r="1" spans="1:30" ht="15.75" hidden="1" x14ac:dyDescent="0.2">
      <c r="V1" s="16"/>
      <c r="AA1" s="15" t="s">
        <v>0</v>
      </c>
    </row>
    <row r="2" spans="1:30" ht="15.75" hidden="1" x14ac:dyDescent="0.2">
      <c r="V2" s="16"/>
      <c r="AA2" s="15" t="s">
        <v>1</v>
      </c>
    </row>
    <row r="3" spans="1:30" ht="15.75" hidden="1" x14ac:dyDescent="0.2">
      <c r="N3" s="17"/>
      <c r="O3" s="17"/>
      <c r="V3" s="16"/>
      <c r="AA3" s="15" t="s">
        <v>2</v>
      </c>
    </row>
    <row r="4" spans="1:30" ht="16.5" customHeight="1" x14ac:dyDescent="0.25"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</row>
    <row r="5" spans="1:30" ht="15.75" customHeight="1" x14ac:dyDescent="0.2">
      <c r="C5" s="18" t="s">
        <v>3</v>
      </c>
      <c r="D5" s="18"/>
      <c r="E5" s="18"/>
      <c r="F5" s="18"/>
      <c r="G5" s="18"/>
      <c r="H5" s="18"/>
      <c r="I5" s="18"/>
      <c r="J5" s="18"/>
      <c r="K5" s="18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</row>
    <row r="6" spans="1:30" s="20" customFormat="1" ht="19.5" customHeight="1" x14ac:dyDescent="0.2">
      <c r="C6" s="21" t="s">
        <v>4</v>
      </c>
      <c r="D6" s="13" t="s">
        <v>5</v>
      </c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</row>
    <row r="7" spans="1:30" s="20" customFormat="1" ht="19.5" customHeight="1" x14ac:dyDescent="0.2">
      <c r="C7" s="21" t="s">
        <v>6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30" s="20" customFormat="1" ht="19.5" customHeight="1" x14ac:dyDescent="0.2">
      <c r="C8" s="21" t="s">
        <v>7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s="20" customFormat="1" ht="19.5" customHeight="1" x14ac:dyDescent="0.2">
      <c r="C9" s="21" t="s">
        <v>8</v>
      </c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s="20" customFormat="1" ht="19.5" customHeight="1" x14ac:dyDescent="0.2">
      <c r="C10" s="21" t="s">
        <v>9</v>
      </c>
      <c r="D10" s="13" t="s">
        <v>10</v>
      </c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s="20" customFormat="1" ht="27" customHeight="1" x14ac:dyDescent="0.2">
      <c r="C11" s="21" t="s">
        <v>11</v>
      </c>
      <c r="D11" s="13" t="s">
        <v>12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s="20" customFormat="1" ht="45.75" customHeight="1" x14ac:dyDescent="0.2">
      <c r="C12" s="21" t="s">
        <v>13</v>
      </c>
      <c r="D12" s="13" t="s">
        <v>14</v>
      </c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30" ht="16.5" customHeight="1" x14ac:dyDescent="0.2"/>
    <row r="14" spans="1:30" ht="25.5" customHeight="1" x14ac:dyDescent="0.2">
      <c r="A14" s="12" t="s">
        <v>15</v>
      </c>
      <c r="B14" s="12" t="s">
        <v>16</v>
      </c>
      <c r="C14" s="12" t="s">
        <v>17</v>
      </c>
      <c r="D14" s="12" t="s">
        <v>18</v>
      </c>
      <c r="E14" s="12" t="s">
        <v>19</v>
      </c>
      <c r="F14" s="12" t="s">
        <v>20</v>
      </c>
      <c r="G14" s="12"/>
      <c r="H14" s="12"/>
      <c r="I14" s="12"/>
      <c r="J14" s="11" t="s">
        <v>21</v>
      </c>
      <c r="K14" s="12" t="s">
        <v>22</v>
      </c>
      <c r="L14" s="10" t="s">
        <v>23</v>
      </c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9" t="s">
        <v>24</v>
      </c>
      <c r="AB14" s="8" t="s">
        <v>25</v>
      </c>
      <c r="AC14" s="12" t="s">
        <v>26</v>
      </c>
      <c r="AD14" s="7" t="s">
        <v>27</v>
      </c>
    </row>
    <row r="15" spans="1:30" ht="28.5" customHeight="1" x14ac:dyDescent="0.2">
      <c r="A15" s="12"/>
      <c r="B15" s="12"/>
      <c r="C15" s="12"/>
      <c r="D15" s="12"/>
      <c r="E15" s="12"/>
      <c r="F15" s="12" t="s">
        <v>28</v>
      </c>
      <c r="G15" s="12" t="s">
        <v>29</v>
      </c>
      <c r="H15" s="12" t="s">
        <v>30</v>
      </c>
      <c r="I15" s="12" t="s">
        <v>31</v>
      </c>
      <c r="J15" s="11"/>
      <c r="K15" s="11"/>
      <c r="L15" s="6" t="s">
        <v>32</v>
      </c>
      <c r="M15" s="6"/>
      <c r="N15" s="6"/>
      <c r="O15" s="6"/>
      <c r="P15" s="6"/>
      <c r="Q15" s="6" t="s">
        <v>33</v>
      </c>
      <c r="R15" s="6"/>
      <c r="S15" s="6"/>
      <c r="T15" s="6"/>
      <c r="U15" s="6"/>
      <c r="V15" s="12" t="s">
        <v>34</v>
      </c>
      <c r="W15" s="12"/>
      <c r="X15" s="12"/>
      <c r="Y15" s="12"/>
      <c r="Z15" s="12"/>
      <c r="AA15" s="9"/>
      <c r="AB15" s="8"/>
      <c r="AC15" s="8"/>
      <c r="AD15" s="7"/>
    </row>
    <row r="16" spans="1:30" ht="56.25" customHeight="1" x14ac:dyDescent="0.2">
      <c r="A16" s="12"/>
      <c r="B16" s="12"/>
      <c r="C16" s="12"/>
      <c r="D16" s="12"/>
      <c r="E16" s="12"/>
      <c r="F16" s="12"/>
      <c r="G16" s="12"/>
      <c r="H16" s="12"/>
      <c r="I16" s="12"/>
      <c r="J16" s="11"/>
      <c r="K16" s="11"/>
      <c r="L16" s="22" t="s">
        <v>78</v>
      </c>
      <c r="M16" s="22" t="s">
        <v>79</v>
      </c>
      <c r="N16" s="22" t="s">
        <v>80</v>
      </c>
      <c r="O16" s="22" t="s">
        <v>35</v>
      </c>
      <c r="P16" s="22" t="s">
        <v>36</v>
      </c>
      <c r="Q16" s="22" t="s">
        <v>37</v>
      </c>
      <c r="R16" s="22" t="s">
        <v>38</v>
      </c>
      <c r="S16" s="22" t="s">
        <v>39</v>
      </c>
      <c r="T16" s="22" t="s">
        <v>40</v>
      </c>
      <c r="U16" s="22" t="s">
        <v>41</v>
      </c>
      <c r="V16" s="22" t="s">
        <v>42</v>
      </c>
      <c r="W16" s="22" t="s">
        <v>43</v>
      </c>
      <c r="X16" s="22" t="s">
        <v>44</v>
      </c>
      <c r="Y16" s="22" t="s">
        <v>45</v>
      </c>
      <c r="Z16" s="22" t="s">
        <v>46</v>
      </c>
      <c r="AA16" s="9"/>
      <c r="AB16" s="8"/>
      <c r="AC16" s="8"/>
      <c r="AD16" s="7"/>
    </row>
    <row r="17" spans="1:30" s="27" customFormat="1" ht="15.75" customHeight="1" x14ac:dyDescent="0.2">
      <c r="A17" s="23">
        <v>1</v>
      </c>
      <c r="B17" s="24">
        <v>2</v>
      </c>
      <c r="C17" s="25">
        <v>3</v>
      </c>
      <c r="D17" s="24">
        <v>4</v>
      </c>
      <c r="E17" s="24">
        <v>5</v>
      </c>
      <c r="F17" s="24">
        <v>6</v>
      </c>
      <c r="G17" s="24">
        <v>7</v>
      </c>
      <c r="H17" s="24">
        <v>8</v>
      </c>
      <c r="I17" s="24">
        <v>9</v>
      </c>
      <c r="J17" s="24">
        <v>10</v>
      </c>
      <c r="K17" s="24">
        <v>11</v>
      </c>
      <c r="L17" s="23" t="s">
        <v>47</v>
      </c>
      <c r="M17" s="23" t="s">
        <v>48</v>
      </c>
      <c r="N17" s="23" t="s">
        <v>49</v>
      </c>
      <c r="O17" s="23" t="s">
        <v>50</v>
      </c>
      <c r="P17" s="23" t="s">
        <v>51</v>
      </c>
      <c r="Q17" s="23" t="s">
        <v>52</v>
      </c>
      <c r="R17" s="23" t="s">
        <v>53</v>
      </c>
      <c r="S17" s="23" t="s">
        <v>54</v>
      </c>
      <c r="T17" s="23" t="s">
        <v>55</v>
      </c>
      <c r="U17" s="23" t="s">
        <v>56</v>
      </c>
      <c r="V17" s="23" t="s">
        <v>57</v>
      </c>
      <c r="W17" s="23" t="s">
        <v>58</v>
      </c>
      <c r="X17" s="23" t="s">
        <v>59</v>
      </c>
      <c r="Y17" s="23" t="s">
        <v>60</v>
      </c>
      <c r="Z17" s="23" t="s">
        <v>61</v>
      </c>
      <c r="AA17" s="26">
        <v>13</v>
      </c>
      <c r="AB17" s="26">
        <v>14</v>
      </c>
      <c r="AC17" s="26">
        <v>15</v>
      </c>
      <c r="AD17" s="26">
        <v>16</v>
      </c>
    </row>
    <row r="18" spans="1:30" ht="38.25" customHeight="1" x14ac:dyDescent="0.2">
      <c r="A18" s="28" t="s">
        <v>62</v>
      </c>
      <c r="B18" s="29"/>
      <c r="C18" s="30"/>
      <c r="D18" s="31" t="s">
        <v>62</v>
      </c>
      <c r="E18" s="32"/>
      <c r="F18" s="33"/>
      <c r="G18" s="34"/>
      <c r="H18" s="35"/>
      <c r="I18" s="35"/>
      <c r="J18" s="31"/>
      <c r="K18" s="32"/>
      <c r="L18" s="36"/>
      <c r="M18" s="36"/>
      <c r="N18" s="36"/>
      <c r="O18" s="36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8"/>
      <c r="AB18" s="39"/>
      <c r="AC18" s="39"/>
      <c r="AD18" s="40"/>
    </row>
    <row r="19" spans="1:30" ht="143.44999999999999" customHeight="1" x14ac:dyDescent="0.2">
      <c r="A19" s="28">
        <v>1</v>
      </c>
      <c r="B19" s="29"/>
      <c r="C19" s="41" t="s">
        <v>63</v>
      </c>
      <c r="D19" s="42" t="s">
        <v>64</v>
      </c>
      <c r="E19" s="43">
        <v>225941</v>
      </c>
      <c r="F19" s="44">
        <v>4.17</v>
      </c>
      <c r="G19" s="32">
        <v>263</v>
      </c>
      <c r="H19" s="45">
        <v>44305</v>
      </c>
      <c r="I19" s="45"/>
      <c r="J19" s="31">
        <v>1.04</v>
      </c>
      <c r="K19" s="32">
        <f>F19*J19</f>
        <v>4.3368000000000002</v>
      </c>
      <c r="L19" s="46">
        <v>6.25</v>
      </c>
      <c r="M19" s="46">
        <v>20</v>
      </c>
      <c r="N19" s="46">
        <v>7</v>
      </c>
      <c r="O19" s="46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38">
        <f>COUNTIF(K19:Z19,"&gt;0")</f>
        <v>4</v>
      </c>
      <c r="AB19" s="39">
        <f>CEILING(SUM(K19:Z19)/COUNTIF(K19:Z19,"&gt;0"),0.01)</f>
        <v>9.4</v>
      </c>
      <c r="AC19" s="39">
        <f>AB19*E19</f>
        <v>2123845.4</v>
      </c>
      <c r="AD19" s="40">
        <f>STDEV(K19:Z19)/AB19*100</f>
        <v>76.140899972084171</v>
      </c>
    </row>
    <row r="20" spans="1:30" ht="24" customHeight="1" x14ac:dyDescent="0.2">
      <c r="A20" s="48"/>
      <c r="B20" s="49"/>
      <c r="C20" s="5" t="s">
        <v>65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39" t="s">
        <v>62</v>
      </c>
      <c r="AC20" s="51">
        <f>SUM(AC19:AC19)</f>
        <v>2123845.4</v>
      </c>
      <c r="AD20" s="40"/>
    </row>
    <row r="21" spans="1:30" ht="13.5" customHeight="1" x14ac:dyDescent="0.2"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3"/>
    </row>
    <row r="22" spans="1:30" s="54" customFormat="1" ht="13.5" customHeight="1" x14ac:dyDescent="0.2">
      <c r="C22" s="54" t="s">
        <v>66</v>
      </c>
    </row>
    <row r="23" spans="1:30" s="54" customFormat="1" ht="15" customHeight="1" x14ac:dyDescent="0.2">
      <c r="C23" s="55" t="s">
        <v>67</v>
      </c>
    </row>
    <row r="24" spans="1:30" s="54" customFormat="1" ht="15" customHeight="1" x14ac:dyDescent="0.2">
      <c r="C24" s="55" t="s">
        <v>68</v>
      </c>
    </row>
    <row r="25" spans="1:30" s="54" customFormat="1" ht="15" customHeight="1" x14ac:dyDescent="0.2">
      <c r="C25" s="55" t="s">
        <v>69</v>
      </c>
    </row>
    <row r="26" spans="1:30" s="54" customFormat="1" ht="15" customHeight="1" x14ac:dyDescent="0.2">
      <c r="C26" s="55"/>
    </row>
    <row r="27" spans="1:30" ht="13.5" customHeight="1" x14ac:dyDescent="0.2">
      <c r="L27" s="56"/>
    </row>
    <row r="28" spans="1:30" s="57" customFormat="1" ht="13.5" customHeight="1" x14ac:dyDescent="0.25">
      <c r="C28" s="58" t="s">
        <v>70</v>
      </c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</row>
    <row r="29" spans="1:30" s="57" customFormat="1" ht="13.5" customHeight="1" x14ac:dyDescent="0.25"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</row>
    <row r="30" spans="1:30" s="57" customFormat="1" ht="13.5" customHeight="1" x14ac:dyDescent="0.25">
      <c r="C30" s="59"/>
      <c r="D30" s="60"/>
      <c r="E30" s="60"/>
      <c r="F30" s="4"/>
      <c r="G30" s="4"/>
      <c r="H30" s="4"/>
      <c r="I30" s="4"/>
      <c r="J30" s="4"/>
      <c r="K30" s="61"/>
      <c r="L30" s="4"/>
      <c r="M30" s="4"/>
      <c r="N30" s="4"/>
      <c r="O30" s="62"/>
      <c r="P30" s="62"/>
      <c r="Q30" s="15"/>
      <c r="R30" s="15"/>
      <c r="S30" s="15"/>
      <c r="T30" s="15"/>
      <c r="U30" s="15"/>
      <c r="V30" s="3"/>
      <c r="W30" s="3"/>
      <c r="X30" s="3"/>
      <c r="Y30" s="3"/>
      <c r="Z30" s="3"/>
      <c r="AA30" s="3"/>
      <c r="AB30" s="3"/>
      <c r="AC30" s="63"/>
    </row>
    <row r="31" spans="1:30" s="57" customFormat="1" ht="13.5" customHeight="1" x14ac:dyDescent="0.25">
      <c r="C31" s="64" t="s">
        <v>71</v>
      </c>
      <c r="D31" s="60"/>
      <c r="E31" s="60"/>
      <c r="F31" s="2" t="s">
        <v>72</v>
      </c>
      <c r="G31" s="2"/>
      <c r="H31" s="2"/>
      <c r="I31" s="2"/>
      <c r="J31" s="2"/>
      <c r="K31" s="15"/>
      <c r="L31" s="1" t="s">
        <v>73</v>
      </c>
      <c r="M31" s="1"/>
      <c r="N31" s="1"/>
      <c r="O31" s="62"/>
      <c r="P31" s="62"/>
      <c r="Q31" s="15"/>
      <c r="R31" s="15"/>
      <c r="S31" s="15"/>
      <c r="T31" s="15"/>
      <c r="U31" s="15"/>
      <c r="V31" s="2"/>
      <c r="W31" s="2"/>
      <c r="X31" s="2"/>
      <c r="Y31" s="2"/>
      <c r="Z31" s="2"/>
      <c r="AA31" s="2"/>
      <c r="AB31" s="2"/>
    </row>
    <row r="32" spans="1:30" ht="13.5" customHeight="1" x14ac:dyDescent="0.2">
      <c r="C32" s="65"/>
    </row>
    <row r="33" spans="3:30" ht="13.5" customHeight="1" x14ac:dyDescent="0.2">
      <c r="C33" s="58" t="s">
        <v>74</v>
      </c>
    </row>
    <row r="34" spans="3:30" ht="13.5" customHeight="1" x14ac:dyDescent="0.2"/>
    <row r="35" spans="3:30" x14ac:dyDescent="0.2">
      <c r="C35" s="59"/>
      <c r="D35" s="60"/>
      <c r="E35" s="60"/>
      <c r="F35" s="4" t="s">
        <v>75</v>
      </c>
      <c r="G35" s="4"/>
      <c r="H35" s="4"/>
      <c r="I35" s="4"/>
      <c r="J35" s="4"/>
      <c r="K35" s="61"/>
      <c r="L35" s="4"/>
      <c r="M35" s="4"/>
      <c r="N35" s="4"/>
      <c r="O35" s="62"/>
      <c r="P35" s="62"/>
      <c r="V35" s="3" t="s">
        <v>76</v>
      </c>
      <c r="W35" s="3"/>
      <c r="X35" s="3"/>
      <c r="Y35" s="3"/>
      <c r="Z35" s="3"/>
      <c r="AA35" s="3"/>
      <c r="AB35" s="3"/>
    </row>
    <row r="36" spans="3:30" x14ac:dyDescent="0.2">
      <c r="C36" s="64" t="s">
        <v>71</v>
      </c>
      <c r="D36" s="60"/>
      <c r="E36" s="60"/>
      <c r="F36" s="2" t="s">
        <v>72</v>
      </c>
      <c r="G36" s="2"/>
      <c r="H36" s="2"/>
      <c r="I36" s="2"/>
      <c r="J36" s="2"/>
      <c r="L36" s="1" t="s">
        <v>73</v>
      </c>
      <c r="M36" s="1"/>
      <c r="N36" s="1"/>
      <c r="O36" s="62"/>
      <c r="P36" s="62"/>
      <c r="V36" s="2"/>
      <c r="W36" s="2"/>
      <c r="X36" s="2"/>
      <c r="Y36" s="2"/>
      <c r="Z36" s="2"/>
      <c r="AA36" s="2"/>
      <c r="AB36" s="2"/>
    </row>
    <row r="39" spans="3:30" x14ac:dyDescent="0.2">
      <c r="C39" s="58" t="s">
        <v>77</v>
      </c>
    </row>
    <row r="41" spans="3:30" x14ac:dyDescent="0.2"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</row>
  </sheetData>
  <mergeCells count="42">
    <mergeCell ref="C41:AD41"/>
    <mergeCell ref="F35:J35"/>
    <mergeCell ref="L35:N35"/>
    <mergeCell ref="V35:AB35"/>
    <mergeCell ref="F36:J36"/>
    <mergeCell ref="L36:N36"/>
    <mergeCell ref="V36:AB36"/>
    <mergeCell ref="C20:M20"/>
    <mergeCell ref="F30:J30"/>
    <mergeCell ref="L30:N30"/>
    <mergeCell ref="V30:AB30"/>
    <mergeCell ref="F31:J31"/>
    <mergeCell ref="L31:N31"/>
    <mergeCell ref="V31:AB31"/>
    <mergeCell ref="AD14:AD16"/>
    <mergeCell ref="F15:F16"/>
    <mergeCell ref="G15:G16"/>
    <mergeCell ref="H15:H16"/>
    <mergeCell ref="I15:I16"/>
    <mergeCell ref="L15:P15"/>
    <mergeCell ref="Q15:U15"/>
    <mergeCell ref="V15:Z15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C4:AC4"/>
    <mergeCell ref="D6:AC6"/>
    <mergeCell ref="D7:AC7"/>
    <mergeCell ref="D8:AC8"/>
    <mergeCell ref="D9:AC9"/>
  </mergeCells>
  <dataValidations count="1">
    <dataValidation type="list" allowBlank="1" showInputMessage="1" showErrorMessage="1" sqref="D7:AC7">
      <formula1>подгруппа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51" firstPageNumber="0" fitToHeight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Шляхова Инна Игоревна</cp:lastModifiedBy>
  <cp:revision>4</cp:revision>
  <dcterms:created xsi:type="dcterms:W3CDTF">1996-10-08T23:32:33Z</dcterms:created>
  <dcterms:modified xsi:type="dcterms:W3CDTF">2021-12-21T12:14:53Z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